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60" windowWidth="15180" windowHeight="8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<sst xmlns="http://schemas.openxmlformats.org/spreadsheetml/2006/main" count="25" uniqueCount="25">
  <si>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výška nad rovinou (střechou) [cm]</t>
  </si>
  <si>
    <t>Jímač</t>
  </si>
  <si>
    <t>zkoumaný</t>
  </si>
  <si>
    <t>předmět</t>
  </si>
  <si>
    <t>vzdálenost</t>
  </si>
  <si>
    <t>[cm]</t>
  </si>
  <si>
    <t>ochranný prostor</t>
  </si>
  <si>
    <t>alfa</t>
  </si>
  <si>
    <t>l</t>
  </si>
  <si>
    <t>tg alfa</t>
  </si>
  <si>
    <t>rad</t>
  </si>
  <si>
    <t>k</t>
  </si>
  <si>
    <t>Design by Doležal</t>
  </si>
  <si>
    <t>edituješ</t>
  </si>
  <si>
    <t xml:space="preserve">jen </t>
  </si>
  <si>
    <t>zelené</t>
  </si>
  <si>
    <t>buňky</t>
  </si>
  <si>
    <t>výška</t>
  </si>
  <si>
    <t xml:space="preserve">Předmět nesmí být vyšší jak [cm]:  </t>
  </si>
  <si>
    <t xml:space="preserve">ochranný úhel [st] </t>
  </si>
  <si>
    <t>180 st ?  To se ještě nevymyslelo</t>
  </si>
  <si>
    <t>0 st ? Proč tam hromosvod vůbec máš ?</t>
  </si>
  <si>
    <t>Název
akce</t>
  </si>
  <si>
    <t xml:space="preserve">Pro případný tisk mě přepiš, ať pak víš, pro co jsi to vlastně počítal </t>
  </si>
  <si>
    <t>http://www.kniska.eu/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</si>
</sst>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6"/>
      <name val="Arial CE"/>
      <family val="2"/>
    </font>
    <font>
      <b/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textRotation="180"/>
    </xf>
    <xf numFmtId="49" fontId="0" fillId="2" borderId="3" xfId="0" applyNumberFormat="1" applyFill="1" applyBorder="1" applyAlignment="1" applyProtection="1">
      <alignment vertical="center" wrapText="1"/>
      <protection locked="0"/>
    </xf>
    <xf numFmtId="49" fontId="0" fillId="2" borderId="4" xfId="0" applyNumberFormat="1" applyFill="1" applyBorder="1" applyAlignment="1" applyProtection="1">
      <alignment vertical="center" wrapText="1"/>
      <protection locked="0"/>
    </xf>
    <xf numFmtId="49" fontId="0" fillId="2" borderId="5" xfId="0" applyNumberFormat="1" applyFill="1" applyBorder="1" applyAlignment="1" applyProtection="1">
      <alignment vertical="center" wrapText="1"/>
      <protection locked="0"/>
    </xf>
    <xf numFmtId="0" fontId="7" fillId="0" borderId="6" xfId="18" applyBorder="1" applyAlignment="1">
      <alignment horizontal="center" vertical="center"/>
    </xf>
    <xf numFmtId="0" fontId="7" fillId="0" borderId="7" xfId="18" applyBorder="1" applyAlignment="1">
      <alignment horizontal="center" vertical="center"/>
    </xf>
    <xf numFmtId="0" fontId="7" fillId="0" borderId="8" xfId="18" applyBorder="1" applyAlignment="1">
      <alignment horizontal="center" vertical="center"/>
    </xf>
    <xf numFmtId="0" fontId="7" fillId="0" borderId="9" xfId="18" applyBorder="1" applyAlignment="1">
      <alignment horizontal="center" vertical="center"/>
    </xf>
    <xf numFmtId="0" fontId="7" fillId="0" borderId="0" xfId="18" applyBorder="1" applyAlignment="1">
      <alignment horizontal="center" vertical="center"/>
    </xf>
    <xf numFmtId="0" fontId="7" fillId="0" borderId="10" xfId="18" applyBorder="1" applyAlignment="1">
      <alignment horizontal="center" vertical="center"/>
    </xf>
    <xf numFmtId="0" fontId="7" fillId="0" borderId="11" xfId="18" applyBorder="1" applyAlignment="1">
      <alignment horizontal="center" vertical="center"/>
    </xf>
    <xf numFmtId="0" fontId="7" fillId="0" borderId="12" xfId="18" applyBorder="1" applyAlignment="1">
      <alignment horizontal="center" vertical="center"/>
    </xf>
    <xf numFmtId="0" fontId="7" fillId="0" borderId="13" xfId="18" applyBorder="1" applyAlignment="1">
      <alignment horizontal="center" vertical="center"/>
    </xf>
    <xf numFmtId="0" fontId="0" fillId="0" borderId="0" xfId="0" applyBorder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5</xdr:row>
      <xdr:rowOff>76200</xdr:rowOff>
    </xdr:from>
    <xdr:to>
      <xdr:col>3</xdr:col>
      <xdr:colOff>600075</xdr:colOff>
      <xdr:row>7</xdr:row>
      <xdr:rowOff>95250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09650"/>
          <a:ext cx="1876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7</xdr:row>
      <xdr:rowOff>0</xdr:rowOff>
    </xdr:from>
    <xdr:to>
      <xdr:col>4</xdr:col>
      <xdr:colOff>314325</xdr:colOff>
      <xdr:row>19</xdr:row>
      <xdr:rowOff>9525</xdr:rowOff>
    </xdr:to>
    <xdr:sp>
      <xdr:nvSpPr>
        <xdr:cNvPr id="2" name="Line 1"/>
        <xdr:cNvSpPr>
          <a:spLocks/>
        </xdr:cNvSpPr>
      </xdr:nvSpPr>
      <xdr:spPr>
        <a:xfrm>
          <a:off x="2809875" y="1257300"/>
          <a:ext cx="0" cy="19621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0</xdr:rowOff>
    </xdr:from>
    <xdr:to>
      <xdr:col>4</xdr:col>
      <xdr:colOff>314325</xdr:colOff>
      <xdr:row>19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581025" y="1257300"/>
          <a:ext cx="222885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7</xdr:row>
      <xdr:rowOff>0</xdr:rowOff>
    </xdr:from>
    <xdr:to>
      <xdr:col>7</xdr:col>
      <xdr:colOff>66675</xdr:colOff>
      <xdr:row>18</xdr:row>
      <xdr:rowOff>161925</xdr:rowOff>
    </xdr:to>
    <xdr:sp>
      <xdr:nvSpPr>
        <xdr:cNvPr id="4" name="Line 3"/>
        <xdr:cNvSpPr>
          <a:spLocks/>
        </xdr:cNvSpPr>
      </xdr:nvSpPr>
      <xdr:spPr>
        <a:xfrm>
          <a:off x="2819400" y="1257300"/>
          <a:ext cx="244792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419100</xdr:colOff>
      <xdr:row>15</xdr:row>
      <xdr:rowOff>9525</xdr:rowOff>
    </xdr:from>
    <xdr:to>
      <xdr:col>2</xdr:col>
      <xdr:colOff>419100</xdr:colOff>
      <xdr:row>19</xdr:row>
      <xdr:rowOff>9525</xdr:rowOff>
    </xdr:to>
    <xdr:sp>
      <xdr:nvSpPr>
        <xdr:cNvPr id="5" name="Line 7"/>
        <xdr:cNvSpPr>
          <a:spLocks/>
        </xdr:cNvSpPr>
      </xdr:nvSpPr>
      <xdr:spPr>
        <a:xfrm>
          <a:off x="1543050" y="2562225"/>
          <a:ext cx="0" cy="6572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8</xdr:col>
      <xdr:colOff>9525</xdr:colOff>
      <xdr:row>2</xdr:row>
      <xdr:rowOff>95250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457200" y="161925"/>
          <a:ext cx="5267325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Vyšetření ochranného prostoru pro chráněné předměty</a:t>
          </a:r>
        </a:p>
      </xdr:txBody>
    </xdr:sp>
    <xdr:clientData/>
  </xdr:twoCellAnchor>
  <xdr:twoCellAnchor>
    <xdr:from>
      <xdr:col>4</xdr:col>
      <xdr:colOff>9525</xdr:colOff>
      <xdr:row>7</xdr:row>
      <xdr:rowOff>95250</xdr:rowOff>
    </xdr:from>
    <xdr:to>
      <xdr:col>4</xdr:col>
      <xdr:colOff>666750</xdr:colOff>
      <xdr:row>11</xdr:row>
      <xdr:rowOff>28575</xdr:rowOff>
    </xdr:to>
    <xdr:sp>
      <xdr:nvSpPr>
        <xdr:cNvPr id="7" name="Arc 12"/>
        <xdr:cNvSpPr>
          <a:spLocks/>
        </xdr:cNvSpPr>
      </xdr:nvSpPr>
      <xdr:spPr>
        <a:xfrm rot="2684065" flipV="1">
          <a:off x="2505075" y="1352550"/>
          <a:ext cx="657225" cy="581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10</xdr:row>
      <xdr:rowOff>142875</xdr:rowOff>
    </xdr:from>
    <xdr:to>
      <xdr:col>1</xdr:col>
      <xdr:colOff>657225</xdr:colOff>
      <xdr:row>15</xdr:row>
      <xdr:rowOff>47625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885950"/>
          <a:ext cx="581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niska.e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26"/>
  <sheetViews>
    <sheetView showGridLines="0" showRowColHeaders="0" tabSelected="1" workbookViewId="0" topLeftCell="A1">
      <selection activeCell="N22" sqref="N22"/>
    </sheetView>
  </sheetViews>
  <sheetFormatPr defaultColWidth="9.00390625" defaultRowHeight="12.75"/>
  <cols>
    <col min="1" max="1" width="5.75390625" style="0" customWidth="1"/>
    <col min="5" max="5" width="11.875" style="0" customWidth="1"/>
    <col min="6" max="6" width="12.875" style="0" customWidth="1"/>
    <col min="7" max="7" width="10.75390625" style="0" customWidth="1"/>
    <col min="8" max="8" width="6.875" style="0" customWidth="1"/>
    <col min="9" max="9" width="9.125" style="0" hidden="1" customWidth="1"/>
    <col min="10" max="10" width="18.00390625" style="0" hidden="1" customWidth="1"/>
    <col min="11" max="12" width="9.125" style="0" hidden="1" customWidth="1"/>
    <col min="13" max="13" width="4.875" style="0" customWidth="1"/>
  </cols>
  <sheetData>
    <row r="1" ht="12.75" customHeight="1"/>
    <row r="3" ht="16.5" customHeight="1"/>
    <row r="4" spans="2:8" ht="25.5" customHeight="1">
      <c r="B4" s="32" t="s">
        <v>22</v>
      </c>
      <c r="C4" s="20" t="s">
        <v>23</v>
      </c>
      <c r="D4" s="21"/>
      <c r="E4" s="21"/>
      <c r="F4" s="21"/>
      <c r="G4" s="21"/>
      <c r="H4" s="22"/>
    </row>
    <row r="5" ht="6" customHeight="1"/>
    <row r="6" spans="2:8" ht="12.75">
      <c r="B6" s="23" t="s">
        <v>24</v>
      </c>
      <c r="C6" s="24"/>
      <c r="D6" s="25"/>
      <c r="E6" s="15"/>
      <c r="F6" s="15"/>
      <c r="G6" s="16" t="s">
        <v>0</v>
      </c>
      <c r="H6" s="17">
        <v>5000</v>
      </c>
    </row>
    <row r="7" spans="2:8" ht="12.75">
      <c r="B7" s="26"/>
      <c r="C7" s="27"/>
      <c r="D7" s="28"/>
      <c r="H7" s="3"/>
    </row>
    <row r="8" spans="2:10" ht="12.75">
      <c r="B8" s="29"/>
      <c r="C8" s="30"/>
      <c r="D8" s="31"/>
      <c r="F8" s="15"/>
      <c r="G8" s="16" t="s">
        <v>19</v>
      </c>
      <c r="H8" s="17">
        <v>5</v>
      </c>
      <c r="I8" s="2" t="s">
        <v>7</v>
      </c>
      <c r="J8" s="4">
        <f>90-H8/2</f>
        <v>87.5</v>
      </c>
    </row>
    <row r="9" spans="9:10" ht="12.75">
      <c r="I9" s="2" t="s">
        <v>10</v>
      </c>
      <c r="J9" s="5">
        <f>J8*2*PI()/360</f>
        <v>1.5271630954950381</v>
      </c>
    </row>
    <row r="10" spans="8:10" ht="12.75">
      <c r="H10" s="10" t="s">
        <v>13</v>
      </c>
      <c r="I10" s="2" t="s">
        <v>9</v>
      </c>
      <c r="J10" s="5">
        <f>TAN(J9)</f>
        <v>22.903765548431075</v>
      </c>
    </row>
    <row r="11" spans="2:10" ht="12.75">
      <c r="B11" s="9" t="s">
        <v>12</v>
      </c>
      <c r="H11" s="10" t="s">
        <v>14</v>
      </c>
      <c r="I11" s="2" t="s">
        <v>8</v>
      </c>
      <c r="J11" s="4">
        <f>H6/J10</f>
        <v>218.3047145425615</v>
      </c>
    </row>
    <row r="12" spans="8:10" ht="12.75">
      <c r="H12" s="10" t="s">
        <v>15</v>
      </c>
      <c r="I12" s="2" t="s">
        <v>11</v>
      </c>
      <c r="J12" s="5">
        <f>J11-D23</f>
        <v>-1781.6952854574386</v>
      </c>
    </row>
    <row r="13" spans="5:10" ht="12.75">
      <c r="E13" s="11" t="s">
        <v>1</v>
      </c>
      <c r="H13" s="10" t="s">
        <v>16</v>
      </c>
      <c r="I13" s="2" t="s">
        <v>17</v>
      </c>
      <c r="J13" s="7">
        <f>H6*J12/J11</f>
        <v>-40807.53109686215</v>
      </c>
    </row>
    <row r="14" ht="12.75">
      <c r="I14" s="2"/>
    </row>
    <row r="15" ht="12.75">
      <c r="I15" s="2"/>
    </row>
    <row r="16" spans="4:9" ht="12.75">
      <c r="D16" s="12" t="s">
        <v>2</v>
      </c>
      <c r="I16" s="2"/>
    </row>
    <row r="17" spans="4:9" ht="12.75">
      <c r="D17" s="12" t="s">
        <v>3</v>
      </c>
      <c r="F17" t="s">
        <v>6</v>
      </c>
      <c r="I17" s="2"/>
    </row>
    <row r="19" spans="2:8" ht="13.5" thickBot="1">
      <c r="B19" s="1"/>
      <c r="C19" s="1"/>
      <c r="D19" s="1"/>
      <c r="E19" s="1"/>
      <c r="F19" s="1"/>
      <c r="G19" s="1"/>
      <c r="H19" s="1"/>
    </row>
    <row r="20" ht="7.5" customHeight="1"/>
    <row r="21" ht="12.75">
      <c r="D21" s="18" t="s">
        <v>4</v>
      </c>
    </row>
    <row r="22" ht="12.75">
      <c r="D22" s="18" t="s">
        <v>5</v>
      </c>
    </row>
    <row r="23" spans="4:10" ht="12.75">
      <c r="D23" s="17">
        <v>2000</v>
      </c>
      <c r="J23" t="s">
        <v>20</v>
      </c>
    </row>
    <row r="24" ht="12.75">
      <c r="J24" t="s">
        <v>21</v>
      </c>
    </row>
    <row r="25" spans="3:7" ht="18">
      <c r="C25" s="6"/>
      <c r="D25" s="8" t="s">
        <v>18</v>
      </c>
      <c r="E25" s="13">
        <f>IF(H8=180,J23,IF(H8=0,J24,J13))</f>
        <v>-40807.53109686215</v>
      </c>
      <c r="G25" s="6"/>
    </row>
    <row r="26" spans="5:7" ht="21.75" customHeight="1">
      <c r="E26" s="14" t="str">
        <f>IF(E25&lt;0,"Předmět zakopat","")</f>
        <v>Předmět zakopat</v>
      </c>
      <c r="G26" s="19" t="str">
        <f>IF(E25&lt;0,":-)","")</f>
        <v>:-)</v>
      </c>
    </row>
  </sheetData>
  <sheetProtection password="D897" sheet="1" objects="1" scenarios="1"/>
  <mergeCells count="2">
    <mergeCell ref="C4:H4"/>
    <mergeCell ref="B6:D8"/>
  </mergeCells>
  <hyperlinks>
    <hyperlink ref="B6:D8" r:id="rId1" display="http://www.kniska.eu/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</dc:creator>
  <cp:keywords/>
  <dc:description/>
  <cp:lastModifiedBy>Doležal</cp:lastModifiedBy>
  <dcterms:created xsi:type="dcterms:W3CDTF">2009-09-29T14:50:04Z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